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SLBC\186 SLBC\Alphabetic Annexure\"/>
    </mc:Choice>
  </mc:AlternateContent>
  <xr:revisionPtr revIDLastSave="0" documentId="13_ncr:1_{E7DE0B13-7195-4CC0-80AF-BEDCB3BC61C6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Annx." sheetId="1" r:id="rId1"/>
  </sheets>
  <definedNames>
    <definedName name="_xlnm._FilterDatabase" localSheetId="0" hidden="1">Annx.!$A$6:$S$36</definedName>
    <definedName name="_xlnm.Print_Area" localSheetId="0">Annx.!$A$1:$S$36</definedName>
    <definedName name="_xlnm.Print_Area">Annx.!$A$1:$S$36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5" i="1" l="1"/>
  <c r="L11" i="1"/>
  <c r="M11" i="1" s="1"/>
  <c r="L7" i="1" l="1"/>
  <c r="E35" i="1"/>
  <c r="D35" i="1"/>
  <c r="N35" i="1" l="1"/>
  <c r="K35" i="1" l="1"/>
  <c r="L8" i="1" l="1"/>
  <c r="L9" i="1"/>
  <c r="L10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J35" i="1"/>
  <c r="L35" i="1" l="1"/>
  <c r="G35" i="1" l="1"/>
  <c r="G36" i="1" s="1"/>
  <c r="M7" i="1"/>
  <c r="M8" i="1"/>
  <c r="M26" i="1"/>
  <c r="M31" i="1" l="1"/>
  <c r="M28" i="1"/>
  <c r="M27" i="1"/>
  <c r="M19" i="1"/>
  <c r="M18" i="1"/>
  <c r="M17" i="1"/>
  <c r="M12" i="1"/>
  <c r="M34" i="1"/>
  <c r="M33" i="1"/>
  <c r="M32" i="1"/>
  <c r="M30" i="1"/>
  <c r="M29" i="1"/>
  <c r="M25" i="1"/>
  <c r="M24" i="1"/>
  <c r="M23" i="1"/>
  <c r="M22" i="1"/>
  <c r="M21" i="1"/>
  <c r="M20" i="1"/>
  <c r="M16" i="1"/>
  <c r="M15" i="1"/>
  <c r="M14" i="1"/>
  <c r="M13" i="1"/>
  <c r="M10" i="1"/>
  <c r="M9" i="1"/>
  <c r="H35" i="1"/>
  <c r="R35" i="1"/>
  <c r="Q35" i="1"/>
  <c r="P35" i="1"/>
  <c r="O35" i="1"/>
  <c r="I35" i="1"/>
  <c r="S35" i="1"/>
  <c r="J36" i="1" l="1"/>
  <c r="K36" i="1"/>
  <c r="S36" i="1"/>
  <c r="Q36" i="1"/>
  <c r="M35" i="1"/>
  <c r="N36" i="1"/>
  <c r="I36" i="1"/>
  <c r="O36" i="1"/>
  <c r="P36" i="1"/>
  <c r="R36" i="1"/>
  <c r="L36" i="1" l="1"/>
</calcChain>
</file>

<file path=xl/sharedStrings.xml><?xml version="1.0" encoding="utf-8"?>
<sst xmlns="http://schemas.openxmlformats.org/spreadsheetml/2006/main" count="82" uniqueCount="58">
  <si>
    <t>District</t>
  </si>
  <si>
    <t>AHMEDABAD</t>
  </si>
  <si>
    <t>ANAND</t>
  </si>
  <si>
    <t>BANASKANTHA</t>
  </si>
  <si>
    <t>BHARUCH</t>
  </si>
  <si>
    <t>BHAVNAGAR</t>
  </si>
  <si>
    <t>DAHOD</t>
  </si>
  <si>
    <t>DANG</t>
  </si>
  <si>
    <t>GANDHINAGAR</t>
  </si>
  <si>
    <t>JAMNAGAR</t>
  </si>
  <si>
    <t>JUNAGADH</t>
  </si>
  <si>
    <t>KHEDA</t>
  </si>
  <si>
    <t>KUTCH</t>
  </si>
  <si>
    <t>MEHSANA</t>
  </si>
  <si>
    <t>NARMADA</t>
  </si>
  <si>
    <t>NAVSARI</t>
  </si>
  <si>
    <t>PANCHMAHAL</t>
  </si>
  <si>
    <t>PATAN</t>
  </si>
  <si>
    <t>PORBANDAR</t>
  </si>
  <si>
    <t>RAJKOT</t>
  </si>
  <si>
    <t>SABARKANTHA</t>
  </si>
  <si>
    <t>SURAT</t>
  </si>
  <si>
    <t>SURENDRANAGAR</t>
  </si>
  <si>
    <t>VADODARA</t>
  </si>
  <si>
    <t>VALSAD</t>
  </si>
  <si>
    <t>TAPI</t>
  </si>
  <si>
    <t xml:space="preserve">T O T A L </t>
  </si>
  <si>
    <t xml:space="preserve"> % Achievement to total Beneficieries</t>
  </si>
  <si>
    <t>Cumulative no. of training programmes since inception</t>
  </si>
  <si>
    <t xml:space="preserve">Cumulative no. of beneficiaries trained </t>
  </si>
  <si>
    <t xml:space="preserve">Cumulative no. of beneficiaries settled, </t>
  </si>
  <si>
    <t>through Bank finance</t>
  </si>
  <si>
    <t>through own sources</t>
  </si>
  <si>
    <t>Total</t>
  </si>
  <si>
    <t>% of Settlement Ratio</t>
  </si>
  <si>
    <t>SC</t>
  </si>
  <si>
    <t>ST</t>
  </si>
  <si>
    <t>OBC</t>
  </si>
  <si>
    <t>Women</t>
  </si>
  <si>
    <t>Minorities</t>
  </si>
  <si>
    <t>Others</t>
  </si>
  <si>
    <t>CHHOTAUDEPUR</t>
  </si>
  <si>
    <t>AMRELI</t>
  </si>
  <si>
    <t>MAHISAGAR</t>
  </si>
  <si>
    <t>SBI</t>
  </si>
  <si>
    <t>BOB</t>
  </si>
  <si>
    <t>Syndicate</t>
  </si>
  <si>
    <t>No. of training programmes conducted during the current year</t>
  </si>
  <si>
    <t>No. of beneficiaries trained during the current year</t>
  </si>
  <si>
    <t>Name of Lead Bank</t>
  </si>
  <si>
    <t>Dena Bank</t>
  </si>
  <si>
    <t>Sr.</t>
  </si>
  <si>
    <t>through wage employment</t>
  </si>
  <si>
    <t>All 28 RSETIs/RUDSET of the Gujarat state graded AA during Four consicutive years i.e. 2020-21, 2021-22, 2022-23 and 2023-24</t>
  </si>
  <si>
    <t>Category of trainees (Out of column No.7)</t>
  </si>
  <si>
    <t>RSETIs : Details of Training imparted and Settlement Ratio 31.07.2025</t>
  </si>
  <si>
    <t>Target for no of Candidates to be Trained 2025-26</t>
  </si>
  <si>
    <t>Annexure -  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</si>
</sst>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d/mmm/yy;@"/>
  </numFmts>
  <fonts count="25" x14ac:knownFonts="1">
    <font>
      <sz val="12"/>
      <name val="Arial"/>
    </font>
    <font>
      <sz val="12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4"/>
      <name val="Arial"/>
      <family val="2"/>
    </font>
    <font>
      <b/>
      <sz val="20"/>
      <name val="Arial"/>
      <family val="2"/>
    </font>
    <font>
      <sz val="22"/>
      <name val="Arial Black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8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9" fillId="26" borderId="0" applyNumberFormat="0" applyBorder="0" applyAlignment="0" applyProtection="0"/>
    <xf numFmtId="0" fontId="10" fillId="27" borderId="4" applyNumberFormat="0" applyAlignment="0" applyProtection="0"/>
    <xf numFmtId="0" fontId="11" fillId="28" borderId="5" applyNumberFormat="0" applyAlignment="0" applyProtection="0"/>
    <xf numFmtId="0" fontId="12" fillId="0" borderId="0" applyNumberFormat="0" applyFill="0" applyBorder="0" applyAlignment="0" applyProtection="0"/>
    <xf numFmtId="0" fontId="13" fillId="29" borderId="0" applyNumberFormat="0" applyBorder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6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7" fillId="30" borderId="4" applyNumberFormat="0" applyAlignment="0" applyProtection="0"/>
    <xf numFmtId="0" fontId="18" fillId="0" borderId="9" applyNumberFormat="0" applyFill="0" applyAlignment="0" applyProtection="0"/>
    <xf numFmtId="0" fontId="19" fillId="31" borderId="0" applyNumberFormat="0" applyBorder="0" applyAlignment="0" applyProtection="0"/>
    <xf numFmtId="0" fontId="7" fillId="0" borderId="0"/>
    <xf numFmtId="164" fontId="7" fillId="0" borderId="0"/>
    <xf numFmtId="0" fontId="7" fillId="32" borderId="10" applyNumberFormat="0" applyFont="0" applyAlignment="0" applyProtection="0"/>
    <xf numFmtId="0" fontId="20" fillId="27" borderId="11" applyNumberFormat="0" applyAlignment="0" applyProtection="0"/>
    <xf numFmtId="0" fontId="21" fillId="0" borderId="0" applyNumberFormat="0" applyFill="0" applyBorder="0" applyAlignment="0" applyProtection="0"/>
    <xf numFmtId="0" fontId="22" fillId="0" borderId="12" applyNumberFormat="0" applyFill="0" applyAlignment="0" applyProtection="0"/>
    <xf numFmtId="0" fontId="23" fillId="0" borderId="0" applyNumberFormat="0" applyFill="0" applyBorder="0" applyAlignment="0" applyProtection="0"/>
  </cellStyleXfs>
  <cellXfs count="35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0" xfId="0" applyFont="1"/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/>
    <xf numFmtId="0" fontId="4" fillId="0" borderId="1" xfId="0" applyFont="1" applyBorder="1"/>
    <xf numFmtId="0" fontId="2" fillId="0" borderId="1" xfId="0" applyFont="1" applyBorder="1"/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4" fillId="33" borderId="13" xfId="0" applyFont="1" applyFill="1" applyBorder="1" applyAlignment="1">
      <alignment horizontal="center" vertical="center"/>
    </xf>
    <xf numFmtId="2" fontId="24" fillId="33" borderId="13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4" fillId="0" borderId="13" xfId="0" applyFont="1" applyBorder="1" applyAlignment="1">
      <alignment horizontal="centerContinuous"/>
    </xf>
    <xf numFmtId="0" fontId="24" fillId="0" borderId="13" xfId="0" applyFont="1" applyBorder="1" applyAlignment="1">
      <alignment horizontal="center"/>
    </xf>
    <xf numFmtId="2" fontId="24" fillId="0" borderId="13" xfId="0" applyNumberFormat="1" applyFont="1" applyBorder="1" applyAlignment="1">
      <alignment horizontal="center" vertical="center"/>
    </xf>
    <xf numFmtId="0" fontId="24" fillId="0" borderId="13" xfId="0" applyFont="1" applyBorder="1" applyAlignment="1">
      <alignment horizontal="center" vertical="center"/>
    </xf>
    <xf numFmtId="0" fontId="24" fillId="0" borderId="13" xfId="0" applyFont="1" applyBorder="1" applyAlignment="1">
      <alignment horizontal="center" wrapText="1"/>
    </xf>
    <xf numFmtId="0" fontId="24" fillId="0" borderId="13" xfId="0" applyFont="1" applyBorder="1" applyAlignment="1">
      <alignment horizontal="center" vertical="center" wrapText="1"/>
    </xf>
    <xf numFmtId="0" fontId="24" fillId="33" borderId="13" xfId="0" applyFont="1" applyFill="1" applyBorder="1" applyAlignment="1">
      <alignment horizontal="center"/>
    </xf>
    <xf numFmtId="0" fontId="24" fillId="0" borderId="13" xfId="0" applyFont="1" applyBorder="1" applyAlignment="1">
      <alignment horizontal="left"/>
    </xf>
    <xf numFmtId="2" fontId="24" fillId="33" borderId="13" xfId="0" applyNumberFormat="1" applyFont="1" applyFill="1" applyBorder="1" applyAlignment="1">
      <alignment horizontal="center"/>
    </xf>
    <xf numFmtId="0" fontId="24" fillId="0" borderId="13" xfId="0" applyFont="1" applyBorder="1" applyAlignment="1">
      <alignment vertical="center"/>
    </xf>
    <xf numFmtId="0" fontId="2" fillId="0" borderId="0" xfId="0" applyFo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24" fillId="0" borderId="13" xfId="0" applyFont="1" applyBorder="1" applyAlignment="1">
      <alignment horizontal="center" vertical="center"/>
    </xf>
    <xf numFmtId="0" fontId="24" fillId="33" borderId="13" xfId="0" applyFont="1" applyFill="1" applyBorder="1" applyAlignment="1">
      <alignment horizontal="center" vertical="center" wrapText="1"/>
    </xf>
    <xf numFmtId="0" fontId="24" fillId="0" borderId="1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4" fillId="0" borderId="14" xfId="0" applyFont="1" applyBorder="1" applyAlignment="1">
      <alignment horizontal="center" vertical="center"/>
    </xf>
    <xf numFmtId="0" fontId="24" fillId="0" borderId="15" xfId="0" applyFont="1" applyBorder="1" applyAlignment="1">
      <alignment horizontal="center" vertical="center"/>
    </xf>
  </cellXfs>
  <cellStyles count="44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 2" xfId="37" xr:uid="{00000000-0005-0000-0000-000026000000}"/>
    <cellStyle name="Normal 2 2 11" xfId="38" xr:uid="{00000000-0005-0000-0000-000027000000}"/>
    <cellStyle name="Note 2" xfId="39" xr:uid="{00000000-0005-0000-0000-000028000000}"/>
    <cellStyle name="Output" xfId="40" builtinId="21" customBuiltin="1"/>
    <cellStyle name="Title" xfId="41" builtinId="15" customBuiltin="1"/>
    <cellStyle name="Total" xfId="42" builtinId="25" customBuiltin="1"/>
    <cellStyle name="Warning Text" xfId="43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38"/>
  <sheetViews>
    <sheetView tabSelected="1" zoomScale="70" zoomScaleNormal="70" workbookViewId="0">
      <pane xSplit="3" ySplit="5" topLeftCell="D6" activePane="bottomRight" state="frozen"/>
      <selection pane="topRight"/>
      <selection pane="bottomLeft"/>
      <selection pane="bottomRight" activeCell="G25" sqref="G25"/>
    </sheetView>
  </sheetViews>
  <sheetFormatPr defaultRowHeight="15" x14ac:dyDescent="0.2"/>
  <cols>
    <col min="1" max="1" width="12.6640625" style="1" hidden="1" customWidth="1"/>
    <col min="2" max="2" width="6" style="5" customWidth="1"/>
    <col min="3" max="3" width="19.33203125" style="1" customWidth="1"/>
    <col min="4" max="4" width="11.44140625" style="1" customWidth="1"/>
    <col min="5" max="5" width="13.109375" style="1" customWidth="1"/>
    <col min="6" max="6" width="13" style="1" customWidth="1"/>
    <col min="7" max="8" width="12.77734375" style="1" customWidth="1"/>
    <col min="9" max="9" width="11" style="1" customWidth="1"/>
    <col min="10" max="10" width="10.88671875" style="1" customWidth="1"/>
    <col min="11" max="11" width="11.6640625" style="1" customWidth="1"/>
    <col min="12" max="12" width="10.5546875" style="1" customWidth="1"/>
    <col min="13" max="13" width="12.88671875" style="1" customWidth="1"/>
    <col min="14" max="14" width="9.44140625" style="1" customWidth="1"/>
    <col min="15" max="15" width="8.88671875" style="1" customWidth="1"/>
    <col min="16" max="16" width="9.109375" style="1" customWidth="1"/>
    <col min="17" max="17" width="9.6640625" style="1" customWidth="1"/>
    <col min="18" max="18" width="11.5546875" style="1" customWidth="1"/>
    <col min="19" max="19" width="10.77734375" style="1" customWidth="1"/>
    <col min="20" max="16384" width="8.88671875" style="1"/>
  </cols>
  <sheetData>
    <row r="1" spans="1:19" ht="31.5" customHeight="1" x14ac:dyDescent="0.2">
      <c r="B1" s="26" t="s">
        <v>57</v>
      </c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</row>
    <row r="2" spans="1:19" ht="26.25" x14ac:dyDescent="0.4">
      <c r="B2" s="27" t="s">
        <v>55</v>
      </c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</row>
    <row r="3" spans="1:19" ht="15.75" thickBot="1" x14ac:dyDescent="0.25"/>
    <row r="4" spans="1:19" ht="81.75" customHeight="1" x14ac:dyDescent="0.2">
      <c r="A4" s="31" t="s">
        <v>49</v>
      </c>
      <c r="B4" s="30" t="s">
        <v>51</v>
      </c>
      <c r="C4" s="28" t="s">
        <v>0</v>
      </c>
      <c r="D4" s="30" t="s">
        <v>56</v>
      </c>
      <c r="E4" s="29" t="s">
        <v>47</v>
      </c>
      <c r="F4" s="30" t="s">
        <v>28</v>
      </c>
      <c r="G4" s="29" t="s">
        <v>48</v>
      </c>
      <c r="H4" s="30" t="s">
        <v>29</v>
      </c>
      <c r="I4" s="30" t="s">
        <v>30</v>
      </c>
      <c r="J4" s="30"/>
      <c r="K4" s="30"/>
      <c r="L4" s="30"/>
      <c r="M4" s="30" t="s">
        <v>34</v>
      </c>
      <c r="N4" s="28" t="s">
        <v>54</v>
      </c>
      <c r="O4" s="28"/>
      <c r="P4" s="28"/>
      <c r="Q4" s="28"/>
      <c r="R4" s="28"/>
      <c r="S4" s="28"/>
    </row>
    <row r="5" spans="1:19" ht="45.75" thickBot="1" x14ac:dyDescent="0.3">
      <c r="A5" s="32"/>
      <c r="B5" s="30"/>
      <c r="C5" s="28"/>
      <c r="D5" s="30"/>
      <c r="E5" s="29"/>
      <c r="F5" s="30"/>
      <c r="G5" s="29"/>
      <c r="H5" s="30"/>
      <c r="I5" s="19" t="s">
        <v>31</v>
      </c>
      <c r="J5" s="19" t="s">
        <v>32</v>
      </c>
      <c r="K5" s="19" t="s">
        <v>52</v>
      </c>
      <c r="L5" s="18" t="s">
        <v>33</v>
      </c>
      <c r="M5" s="30"/>
      <c r="N5" s="18" t="s">
        <v>35</v>
      </c>
      <c r="O5" s="18" t="s">
        <v>36</v>
      </c>
      <c r="P5" s="18" t="s">
        <v>37</v>
      </c>
      <c r="Q5" s="18" t="s">
        <v>38</v>
      </c>
      <c r="R5" s="20" t="s">
        <v>39</v>
      </c>
      <c r="S5" s="18" t="s">
        <v>40</v>
      </c>
    </row>
    <row r="6" spans="1:19" ht="16.5" thickBot="1" x14ac:dyDescent="0.3">
      <c r="A6" s="2"/>
      <c r="B6" s="18"/>
      <c r="C6" s="16">
        <v>1</v>
      </c>
      <c r="D6" s="20">
        <v>3</v>
      </c>
      <c r="E6" s="21">
        <v>4</v>
      </c>
      <c r="F6" s="16">
        <v>5</v>
      </c>
      <c r="G6" s="21">
        <v>6</v>
      </c>
      <c r="H6" s="16">
        <v>7</v>
      </c>
      <c r="I6" s="16">
        <v>8</v>
      </c>
      <c r="J6" s="16">
        <v>9</v>
      </c>
      <c r="K6" s="16">
        <v>10</v>
      </c>
      <c r="L6" s="16">
        <v>11</v>
      </c>
      <c r="M6" s="16">
        <v>12</v>
      </c>
      <c r="N6" s="16">
        <v>13</v>
      </c>
      <c r="O6" s="16">
        <v>14</v>
      </c>
      <c r="P6" s="16">
        <v>15</v>
      </c>
      <c r="Q6" s="16">
        <v>16</v>
      </c>
      <c r="R6" s="16">
        <v>17</v>
      </c>
      <c r="S6" s="16">
        <v>18</v>
      </c>
    </row>
    <row r="7" spans="1:19" ht="21.95" customHeight="1" thickBot="1" x14ac:dyDescent="0.3">
      <c r="A7" s="7" t="s">
        <v>50</v>
      </c>
      <c r="B7" s="18">
        <v>1</v>
      </c>
      <c r="C7" s="22" t="s">
        <v>1</v>
      </c>
      <c r="D7" s="16">
        <v>1020</v>
      </c>
      <c r="E7" s="21">
        <v>10</v>
      </c>
      <c r="F7" s="21">
        <v>435</v>
      </c>
      <c r="G7" s="21">
        <v>317</v>
      </c>
      <c r="H7" s="21">
        <v>12397</v>
      </c>
      <c r="I7" s="21">
        <v>3850</v>
      </c>
      <c r="J7" s="21">
        <v>4944</v>
      </c>
      <c r="K7" s="21">
        <v>626</v>
      </c>
      <c r="L7" s="21">
        <f>I7+J7+K7</f>
        <v>9420</v>
      </c>
      <c r="M7" s="23">
        <f>L7/H7*100</f>
        <v>75.986125675566669</v>
      </c>
      <c r="N7" s="21">
        <v>3408</v>
      </c>
      <c r="O7" s="21">
        <v>267</v>
      </c>
      <c r="P7" s="21">
        <v>5917</v>
      </c>
      <c r="Q7" s="21">
        <v>11465</v>
      </c>
      <c r="R7" s="21">
        <v>738</v>
      </c>
      <c r="S7" s="21">
        <v>2067</v>
      </c>
    </row>
    <row r="8" spans="1:19" ht="21.95" customHeight="1" thickBot="1" x14ac:dyDescent="0.3">
      <c r="A8" s="8" t="s">
        <v>44</v>
      </c>
      <c r="B8" s="18">
        <v>2</v>
      </c>
      <c r="C8" s="22" t="s">
        <v>42</v>
      </c>
      <c r="D8" s="16">
        <v>1050</v>
      </c>
      <c r="E8" s="21">
        <v>10</v>
      </c>
      <c r="F8" s="21">
        <v>333</v>
      </c>
      <c r="G8" s="21">
        <v>293</v>
      </c>
      <c r="H8" s="21">
        <v>9338</v>
      </c>
      <c r="I8" s="21">
        <v>4043</v>
      </c>
      <c r="J8" s="21">
        <v>2733</v>
      </c>
      <c r="K8" s="21">
        <v>0</v>
      </c>
      <c r="L8" s="21">
        <f t="shared" ref="L8:L34" si="0">I8+J8+K8</f>
        <v>6776</v>
      </c>
      <c r="M8" s="23">
        <f t="shared" ref="M8:M34" si="1">L8/H8*100</f>
        <v>72.563718140929538</v>
      </c>
      <c r="N8" s="21">
        <v>2659</v>
      </c>
      <c r="O8" s="21">
        <v>31</v>
      </c>
      <c r="P8" s="21">
        <v>4742</v>
      </c>
      <c r="Q8" s="21">
        <v>8803</v>
      </c>
      <c r="R8" s="21">
        <v>426</v>
      </c>
      <c r="S8" s="21">
        <v>1480</v>
      </c>
    </row>
    <row r="9" spans="1:19" ht="21.95" customHeight="1" thickBot="1" x14ac:dyDescent="0.3">
      <c r="A9" s="8" t="s">
        <v>45</v>
      </c>
      <c r="B9" s="18">
        <v>3</v>
      </c>
      <c r="C9" s="22" t="s">
        <v>2</v>
      </c>
      <c r="D9" s="16">
        <v>1050</v>
      </c>
      <c r="E9" s="21">
        <v>9</v>
      </c>
      <c r="F9" s="21">
        <v>485</v>
      </c>
      <c r="G9" s="21">
        <v>278</v>
      </c>
      <c r="H9" s="21">
        <v>13265</v>
      </c>
      <c r="I9" s="21">
        <v>5042</v>
      </c>
      <c r="J9" s="21">
        <v>5127</v>
      </c>
      <c r="K9" s="21">
        <v>190</v>
      </c>
      <c r="L9" s="21">
        <f t="shared" si="0"/>
        <v>10359</v>
      </c>
      <c r="M9" s="23">
        <f t="shared" si="1"/>
        <v>78.092725216735772</v>
      </c>
      <c r="N9" s="21">
        <v>2091</v>
      </c>
      <c r="O9" s="21">
        <v>180</v>
      </c>
      <c r="P9" s="21">
        <v>7057</v>
      </c>
      <c r="Q9" s="21">
        <v>11484</v>
      </c>
      <c r="R9" s="21">
        <v>1353</v>
      </c>
      <c r="S9" s="21">
        <v>2584</v>
      </c>
    </row>
    <row r="10" spans="1:19" ht="21.95" customHeight="1" thickBot="1" x14ac:dyDescent="0.3">
      <c r="A10" s="8" t="s">
        <v>50</v>
      </c>
      <c r="B10" s="18">
        <v>4</v>
      </c>
      <c r="C10" s="22" t="s">
        <v>3</v>
      </c>
      <c r="D10" s="16">
        <v>1000</v>
      </c>
      <c r="E10" s="21">
        <v>10</v>
      </c>
      <c r="F10" s="21">
        <v>413</v>
      </c>
      <c r="G10" s="21">
        <v>277</v>
      </c>
      <c r="H10" s="21">
        <v>12268</v>
      </c>
      <c r="I10" s="21">
        <v>4088</v>
      </c>
      <c r="J10" s="21">
        <v>4605</v>
      </c>
      <c r="K10" s="21">
        <v>297</v>
      </c>
      <c r="L10" s="21">
        <f t="shared" si="0"/>
        <v>8990</v>
      </c>
      <c r="M10" s="23">
        <f t="shared" si="1"/>
        <v>73.280078252363879</v>
      </c>
      <c r="N10" s="21">
        <v>3563</v>
      </c>
      <c r="O10" s="21">
        <v>1180</v>
      </c>
      <c r="P10" s="21">
        <v>5955</v>
      </c>
      <c r="Q10" s="21">
        <v>10440</v>
      </c>
      <c r="R10" s="21">
        <v>443</v>
      </c>
      <c r="S10" s="21">
        <v>1127</v>
      </c>
    </row>
    <row r="11" spans="1:19" ht="21.95" customHeight="1" thickBot="1" x14ac:dyDescent="0.3">
      <c r="A11" s="8" t="s">
        <v>45</v>
      </c>
      <c r="B11" s="18">
        <v>5</v>
      </c>
      <c r="C11" s="22" t="s">
        <v>4</v>
      </c>
      <c r="D11" s="16">
        <v>1020</v>
      </c>
      <c r="E11" s="21">
        <v>9</v>
      </c>
      <c r="F11" s="21">
        <v>461</v>
      </c>
      <c r="G11" s="21">
        <v>268</v>
      </c>
      <c r="H11" s="21">
        <v>13479</v>
      </c>
      <c r="I11" s="21">
        <v>4922</v>
      </c>
      <c r="J11" s="21">
        <v>4591</v>
      </c>
      <c r="K11" s="21">
        <v>163</v>
      </c>
      <c r="L11" s="21">
        <f t="shared" si="0"/>
        <v>9676</v>
      </c>
      <c r="M11" s="23">
        <f t="shared" si="1"/>
        <v>71.785740781957116</v>
      </c>
      <c r="N11" s="21">
        <v>924</v>
      </c>
      <c r="O11" s="21">
        <v>6336</v>
      </c>
      <c r="P11" s="21">
        <v>2737</v>
      </c>
      <c r="Q11" s="21">
        <v>11490</v>
      </c>
      <c r="R11" s="21">
        <v>951</v>
      </c>
      <c r="S11" s="21">
        <v>2531</v>
      </c>
    </row>
    <row r="12" spans="1:19" ht="21.95" customHeight="1" thickBot="1" x14ac:dyDescent="0.3">
      <c r="A12" s="8" t="s">
        <v>44</v>
      </c>
      <c r="B12" s="18">
        <v>6</v>
      </c>
      <c r="C12" s="22" t="s">
        <v>5</v>
      </c>
      <c r="D12" s="16">
        <v>1050</v>
      </c>
      <c r="E12" s="21">
        <v>9</v>
      </c>
      <c r="F12" s="21">
        <v>437</v>
      </c>
      <c r="G12" s="21">
        <v>292</v>
      </c>
      <c r="H12" s="21">
        <v>12214</v>
      </c>
      <c r="I12" s="21">
        <v>5005</v>
      </c>
      <c r="J12" s="21">
        <v>4412</v>
      </c>
      <c r="K12" s="21">
        <v>182</v>
      </c>
      <c r="L12" s="21">
        <f t="shared" si="0"/>
        <v>9599</v>
      </c>
      <c r="M12" s="23">
        <f t="shared" si="1"/>
        <v>78.59014245947273</v>
      </c>
      <c r="N12" s="21">
        <v>1868</v>
      </c>
      <c r="O12" s="21">
        <v>21</v>
      </c>
      <c r="P12" s="21">
        <v>6633</v>
      </c>
      <c r="Q12" s="21">
        <v>10425</v>
      </c>
      <c r="R12" s="21">
        <v>812</v>
      </c>
      <c r="S12" s="21">
        <v>2880</v>
      </c>
    </row>
    <row r="13" spans="1:19" ht="21.95" customHeight="1" x14ac:dyDescent="0.25">
      <c r="A13" s="10" t="s">
        <v>45</v>
      </c>
      <c r="B13" s="18">
        <v>7</v>
      </c>
      <c r="C13" s="22" t="s">
        <v>41</v>
      </c>
      <c r="D13" s="16">
        <v>1000</v>
      </c>
      <c r="E13" s="21">
        <v>6</v>
      </c>
      <c r="F13" s="21">
        <v>243</v>
      </c>
      <c r="G13" s="21">
        <v>200</v>
      </c>
      <c r="H13" s="21">
        <v>7621</v>
      </c>
      <c r="I13" s="21">
        <v>1911</v>
      </c>
      <c r="J13" s="21">
        <v>3453</v>
      </c>
      <c r="K13" s="21">
        <v>307</v>
      </c>
      <c r="L13" s="21">
        <f t="shared" si="0"/>
        <v>5671</v>
      </c>
      <c r="M13" s="23">
        <f t="shared" si="1"/>
        <v>74.412806718278446</v>
      </c>
      <c r="N13" s="21">
        <v>289</v>
      </c>
      <c r="O13" s="21">
        <v>5970</v>
      </c>
      <c r="P13" s="21">
        <v>843</v>
      </c>
      <c r="Q13" s="21">
        <v>6979</v>
      </c>
      <c r="R13" s="21">
        <v>72</v>
      </c>
      <c r="S13" s="21">
        <v>447</v>
      </c>
    </row>
    <row r="14" spans="1:19" ht="21.95" customHeight="1" thickBot="1" x14ac:dyDescent="0.3">
      <c r="A14" s="11" t="s">
        <v>45</v>
      </c>
      <c r="B14" s="18">
        <v>8</v>
      </c>
      <c r="C14" s="22" t="s">
        <v>6</v>
      </c>
      <c r="D14" s="16">
        <v>1100</v>
      </c>
      <c r="E14" s="21">
        <v>10</v>
      </c>
      <c r="F14" s="21">
        <v>547</v>
      </c>
      <c r="G14" s="21">
        <v>222</v>
      </c>
      <c r="H14" s="21">
        <v>15510</v>
      </c>
      <c r="I14" s="21">
        <v>5506</v>
      </c>
      <c r="J14" s="21">
        <v>5591</v>
      </c>
      <c r="K14" s="21">
        <v>266</v>
      </c>
      <c r="L14" s="21">
        <f t="shared" si="0"/>
        <v>11363</v>
      </c>
      <c r="M14" s="23">
        <f t="shared" si="1"/>
        <v>73.262411347517727</v>
      </c>
      <c r="N14" s="21">
        <v>323</v>
      </c>
      <c r="O14" s="21">
        <v>12780</v>
      </c>
      <c r="P14" s="21">
        <v>2360</v>
      </c>
      <c r="Q14" s="21">
        <v>14377</v>
      </c>
      <c r="R14" s="21">
        <v>27</v>
      </c>
      <c r="S14" s="21">
        <v>20</v>
      </c>
    </row>
    <row r="15" spans="1:19" ht="21.95" customHeight="1" thickBot="1" x14ac:dyDescent="0.3">
      <c r="A15" s="9" t="s">
        <v>45</v>
      </c>
      <c r="B15" s="18">
        <v>9</v>
      </c>
      <c r="C15" s="22" t="s">
        <v>7</v>
      </c>
      <c r="D15" s="16">
        <v>800</v>
      </c>
      <c r="E15" s="21">
        <v>6</v>
      </c>
      <c r="F15" s="21">
        <v>367</v>
      </c>
      <c r="G15" s="21">
        <v>161</v>
      </c>
      <c r="H15" s="21">
        <v>10545</v>
      </c>
      <c r="I15" s="21">
        <v>3275</v>
      </c>
      <c r="J15" s="21">
        <v>4091</v>
      </c>
      <c r="K15" s="21">
        <v>336</v>
      </c>
      <c r="L15" s="21">
        <f t="shared" si="0"/>
        <v>7702</v>
      </c>
      <c r="M15" s="23">
        <f t="shared" si="1"/>
        <v>73.039355144618298</v>
      </c>
      <c r="N15" s="21">
        <v>35</v>
      </c>
      <c r="O15" s="21">
        <v>10252</v>
      </c>
      <c r="P15" s="21">
        <v>103</v>
      </c>
      <c r="Q15" s="21">
        <v>8877</v>
      </c>
      <c r="R15" s="21">
        <v>125</v>
      </c>
      <c r="S15" s="21">
        <v>30</v>
      </c>
    </row>
    <row r="16" spans="1:19" ht="21.95" customHeight="1" thickBot="1" x14ac:dyDescent="0.3">
      <c r="A16" s="7" t="s">
        <v>45</v>
      </c>
      <c r="B16" s="18">
        <v>10</v>
      </c>
      <c r="C16" s="22" t="s">
        <v>8</v>
      </c>
      <c r="D16" s="16">
        <v>970</v>
      </c>
      <c r="E16" s="21">
        <v>12</v>
      </c>
      <c r="F16" s="21">
        <v>681</v>
      </c>
      <c r="G16" s="21">
        <v>319</v>
      </c>
      <c r="H16" s="21">
        <v>18142</v>
      </c>
      <c r="I16" s="21">
        <v>6369</v>
      </c>
      <c r="J16" s="21">
        <v>7083</v>
      </c>
      <c r="K16" s="21">
        <v>206</v>
      </c>
      <c r="L16" s="21">
        <f t="shared" si="0"/>
        <v>13658</v>
      </c>
      <c r="M16" s="23">
        <f t="shared" si="1"/>
        <v>75.283871678976951</v>
      </c>
      <c r="N16" s="21">
        <v>5294</v>
      </c>
      <c r="O16" s="21">
        <v>320</v>
      </c>
      <c r="P16" s="21">
        <v>8220</v>
      </c>
      <c r="Q16" s="21">
        <v>16692</v>
      </c>
      <c r="R16" s="21">
        <v>978</v>
      </c>
      <c r="S16" s="21">
        <v>3330</v>
      </c>
    </row>
    <row r="17" spans="1:19" ht="21.95" customHeight="1" thickBot="1" x14ac:dyDescent="0.3">
      <c r="A17" s="8" t="s">
        <v>44</v>
      </c>
      <c r="B17" s="18">
        <v>11</v>
      </c>
      <c r="C17" s="22" t="s">
        <v>9</v>
      </c>
      <c r="D17" s="16">
        <v>1050</v>
      </c>
      <c r="E17" s="21">
        <v>12</v>
      </c>
      <c r="F17" s="21">
        <v>405</v>
      </c>
      <c r="G17" s="21">
        <v>395</v>
      </c>
      <c r="H17" s="21">
        <v>11437</v>
      </c>
      <c r="I17" s="21">
        <v>3344</v>
      </c>
      <c r="J17" s="21">
        <v>4576</v>
      </c>
      <c r="K17" s="21">
        <v>165</v>
      </c>
      <c r="L17" s="21">
        <f t="shared" si="0"/>
        <v>8085</v>
      </c>
      <c r="M17" s="23">
        <f t="shared" si="1"/>
        <v>70.691614933986173</v>
      </c>
      <c r="N17" s="21">
        <v>2641</v>
      </c>
      <c r="O17" s="21">
        <v>55</v>
      </c>
      <c r="P17" s="21">
        <v>5021</v>
      </c>
      <c r="Q17" s="21">
        <v>10627</v>
      </c>
      <c r="R17" s="21">
        <v>904</v>
      </c>
      <c r="S17" s="21">
        <v>2816</v>
      </c>
    </row>
    <row r="18" spans="1:19" ht="21.95" customHeight="1" thickBot="1" x14ac:dyDescent="0.3">
      <c r="A18" s="8" t="s">
        <v>44</v>
      </c>
      <c r="B18" s="18">
        <v>12</v>
      </c>
      <c r="C18" s="22" t="s">
        <v>10</v>
      </c>
      <c r="D18" s="16">
        <v>1100</v>
      </c>
      <c r="E18" s="21">
        <v>13</v>
      </c>
      <c r="F18" s="21">
        <v>364</v>
      </c>
      <c r="G18" s="21">
        <v>398</v>
      </c>
      <c r="H18" s="21">
        <v>10381</v>
      </c>
      <c r="I18" s="21">
        <v>4011</v>
      </c>
      <c r="J18" s="21">
        <v>3512</v>
      </c>
      <c r="K18" s="21">
        <v>116</v>
      </c>
      <c r="L18" s="21">
        <f t="shared" si="0"/>
        <v>7639</v>
      </c>
      <c r="M18" s="23">
        <f t="shared" si="1"/>
        <v>73.586359695597721</v>
      </c>
      <c r="N18" s="21">
        <v>3268</v>
      </c>
      <c r="O18" s="21">
        <v>309</v>
      </c>
      <c r="P18" s="21">
        <v>4543</v>
      </c>
      <c r="Q18" s="21">
        <v>9266</v>
      </c>
      <c r="R18" s="21">
        <v>881</v>
      </c>
      <c r="S18" s="21">
        <v>1380</v>
      </c>
    </row>
    <row r="19" spans="1:19" ht="21.95" customHeight="1" thickBot="1" x14ac:dyDescent="0.3">
      <c r="A19" s="8" t="s">
        <v>46</v>
      </c>
      <c r="B19" s="18">
        <v>13</v>
      </c>
      <c r="C19" s="22" t="s">
        <v>11</v>
      </c>
      <c r="D19" s="16">
        <v>1000</v>
      </c>
      <c r="E19" s="21">
        <v>13</v>
      </c>
      <c r="F19" s="21">
        <v>550</v>
      </c>
      <c r="G19" s="21">
        <v>345</v>
      </c>
      <c r="H19" s="21">
        <v>17695</v>
      </c>
      <c r="I19" s="21">
        <v>6230</v>
      </c>
      <c r="J19" s="21">
        <v>7681</v>
      </c>
      <c r="K19" s="21">
        <v>1410</v>
      </c>
      <c r="L19" s="21">
        <f t="shared" si="0"/>
        <v>15321</v>
      </c>
      <c r="M19" s="23">
        <f t="shared" si="1"/>
        <v>86.583780729019495</v>
      </c>
      <c r="N19" s="21">
        <v>1515</v>
      </c>
      <c r="O19" s="21">
        <v>136</v>
      </c>
      <c r="P19" s="21">
        <v>11447</v>
      </c>
      <c r="Q19" s="21">
        <v>11634</v>
      </c>
      <c r="R19" s="21">
        <v>1472</v>
      </c>
      <c r="S19" s="21">
        <v>3125</v>
      </c>
    </row>
    <row r="20" spans="1:19" ht="21.95" customHeight="1" thickBot="1" x14ac:dyDescent="0.3">
      <c r="A20" s="8" t="s">
        <v>50</v>
      </c>
      <c r="B20" s="18">
        <v>14</v>
      </c>
      <c r="C20" s="22" t="s">
        <v>12</v>
      </c>
      <c r="D20" s="16">
        <v>1020</v>
      </c>
      <c r="E20" s="21">
        <v>12</v>
      </c>
      <c r="F20" s="21">
        <v>430</v>
      </c>
      <c r="G20" s="21">
        <v>277</v>
      </c>
      <c r="H20" s="21">
        <v>11846</v>
      </c>
      <c r="I20" s="21">
        <v>4270</v>
      </c>
      <c r="J20" s="21">
        <v>4008</v>
      </c>
      <c r="K20" s="21">
        <v>236</v>
      </c>
      <c r="L20" s="21">
        <f t="shared" si="0"/>
        <v>8514</v>
      </c>
      <c r="M20" s="23">
        <f t="shared" si="1"/>
        <v>71.872361978727</v>
      </c>
      <c r="N20" s="21">
        <v>3895</v>
      </c>
      <c r="O20" s="21">
        <v>187</v>
      </c>
      <c r="P20" s="21">
        <v>2836</v>
      </c>
      <c r="Q20" s="21">
        <v>10675</v>
      </c>
      <c r="R20" s="21">
        <v>1938</v>
      </c>
      <c r="S20" s="21">
        <v>2990</v>
      </c>
    </row>
    <row r="21" spans="1:19" ht="21.95" customHeight="1" thickBot="1" x14ac:dyDescent="0.3">
      <c r="A21" s="8" t="s">
        <v>45</v>
      </c>
      <c r="B21" s="18">
        <v>15</v>
      </c>
      <c r="C21" s="22" t="s">
        <v>43</v>
      </c>
      <c r="D21" s="16">
        <v>1050</v>
      </c>
      <c r="E21" s="21">
        <v>14</v>
      </c>
      <c r="F21" s="21">
        <v>291</v>
      </c>
      <c r="G21" s="21">
        <v>377</v>
      </c>
      <c r="H21" s="21">
        <v>8581</v>
      </c>
      <c r="I21" s="21">
        <v>2939</v>
      </c>
      <c r="J21" s="21">
        <v>3300</v>
      </c>
      <c r="K21" s="21">
        <v>248</v>
      </c>
      <c r="L21" s="21">
        <f t="shared" si="0"/>
        <v>6487</v>
      </c>
      <c r="M21" s="23">
        <f t="shared" si="1"/>
        <v>75.597249737792794</v>
      </c>
      <c r="N21" s="21">
        <v>906</v>
      </c>
      <c r="O21" s="21">
        <v>3505</v>
      </c>
      <c r="P21" s="21">
        <v>3200</v>
      </c>
      <c r="Q21" s="21">
        <v>7826</v>
      </c>
      <c r="R21" s="21">
        <v>122</v>
      </c>
      <c r="S21" s="21">
        <v>848</v>
      </c>
    </row>
    <row r="22" spans="1:19" ht="21.95" customHeight="1" x14ac:dyDescent="0.25">
      <c r="A22" s="10" t="s">
        <v>50</v>
      </c>
      <c r="B22" s="18">
        <v>16</v>
      </c>
      <c r="C22" s="22" t="s">
        <v>13</v>
      </c>
      <c r="D22" s="16">
        <v>1050</v>
      </c>
      <c r="E22" s="21">
        <v>16</v>
      </c>
      <c r="F22" s="21">
        <v>489</v>
      </c>
      <c r="G22" s="21">
        <v>378</v>
      </c>
      <c r="H22" s="21">
        <v>15824</v>
      </c>
      <c r="I22" s="21">
        <v>7331</v>
      </c>
      <c r="J22" s="21">
        <v>4463</v>
      </c>
      <c r="K22" s="21">
        <v>620</v>
      </c>
      <c r="L22" s="21">
        <f t="shared" si="0"/>
        <v>12414</v>
      </c>
      <c r="M22" s="23">
        <f t="shared" si="1"/>
        <v>78.450455005055602</v>
      </c>
      <c r="N22" s="21">
        <v>3516</v>
      </c>
      <c r="O22" s="21">
        <v>27</v>
      </c>
      <c r="P22" s="21">
        <v>8436</v>
      </c>
      <c r="Q22" s="21">
        <v>14253</v>
      </c>
      <c r="R22" s="21">
        <v>763</v>
      </c>
      <c r="S22" s="21">
        <v>3082</v>
      </c>
    </row>
    <row r="23" spans="1:19" ht="21.95" customHeight="1" thickBot="1" x14ac:dyDescent="0.3">
      <c r="A23" s="11" t="s">
        <v>45</v>
      </c>
      <c r="B23" s="18">
        <v>17</v>
      </c>
      <c r="C23" s="22" t="s">
        <v>14</v>
      </c>
      <c r="D23" s="16">
        <v>850</v>
      </c>
      <c r="E23" s="21">
        <v>9</v>
      </c>
      <c r="F23" s="21">
        <v>342</v>
      </c>
      <c r="G23" s="21">
        <v>261</v>
      </c>
      <c r="H23" s="21">
        <v>11105</v>
      </c>
      <c r="I23" s="21">
        <v>3626</v>
      </c>
      <c r="J23" s="21">
        <v>4383</v>
      </c>
      <c r="K23" s="21">
        <v>419</v>
      </c>
      <c r="L23" s="21">
        <f t="shared" si="0"/>
        <v>8428</v>
      </c>
      <c r="M23" s="23">
        <f t="shared" si="1"/>
        <v>75.893741557856814</v>
      </c>
      <c r="N23" s="21">
        <v>129</v>
      </c>
      <c r="O23" s="21">
        <v>9724</v>
      </c>
      <c r="P23" s="21">
        <v>583</v>
      </c>
      <c r="Q23" s="21">
        <v>9303</v>
      </c>
      <c r="R23" s="21">
        <v>308</v>
      </c>
      <c r="S23" s="21">
        <v>361</v>
      </c>
    </row>
    <row r="24" spans="1:19" ht="21.95" customHeight="1" thickBot="1" x14ac:dyDescent="0.3">
      <c r="A24" s="9" t="s">
        <v>45</v>
      </c>
      <c r="B24" s="18">
        <v>18</v>
      </c>
      <c r="C24" s="22" t="s">
        <v>15</v>
      </c>
      <c r="D24" s="16">
        <v>1000</v>
      </c>
      <c r="E24" s="21">
        <v>8</v>
      </c>
      <c r="F24" s="21">
        <v>388</v>
      </c>
      <c r="G24" s="21">
        <v>216</v>
      </c>
      <c r="H24" s="21">
        <v>11200</v>
      </c>
      <c r="I24" s="21">
        <v>3209</v>
      </c>
      <c r="J24" s="21">
        <v>4848</v>
      </c>
      <c r="K24" s="21">
        <v>387</v>
      </c>
      <c r="L24" s="21">
        <f t="shared" si="0"/>
        <v>8444</v>
      </c>
      <c r="M24" s="23">
        <f t="shared" si="1"/>
        <v>75.392857142857139</v>
      </c>
      <c r="N24" s="21">
        <v>256</v>
      </c>
      <c r="O24" s="21">
        <v>8381</v>
      </c>
      <c r="P24" s="21">
        <v>2094</v>
      </c>
      <c r="Q24" s="21">
        <v>10275</v>
      </c>
      <c r="R24" s="21">
        <v>132</v>
      </c>
      <c r="S24" s="21">
        <v>337</v>
      </c>
    </row>
    <row r="25" spans="1:19" ht="21.95" customHeight="1" thickBot="1" x14ac:dyDescent="0.3">
      <c r="A25" s="7" t="s">
        <v>45</v>
      </c>
      <c r="B25" s="18">
        <v>19</v>
      </c>
      <c r="C25" s="22" t="s">
        <v>16</v>
      </c>
      <c r="D25" s="16">
        <v>1050</v>
      </c>
      <c r="E25" s="21">
        <v>8</v>
      </c>
      <c r="F25" s="21">
        <v>488</v>
      </c>
      <c r="G25" s="21">
        <v>242</v>
      </c>
      <c r="H25" s="21">
        <v>16356</v>
      </c>
      <c r="I25" s="21">
        <v>5589</v>
      </c>
      <c r="J25" s="21">
        <v>5996</v>
      </c>
      <c r="K25" s="21">
        <v>680</v>
      </c>
      <c r="L25" s="21">
        <f t="shared" si="0"/>
        <v>12265</v>
      </c>
      <c r="M25" s="23">
        <f t="shared" si="1"/>
        <v>74.987772071411101</v>
      </c>
      <c r="N25" s="21">
        <v>1884</v>
      </c>
      <c r="O25" s="21">
        <v>4143</v>
      </c>
      <c r="P25" s="21">
        <v>8883</v>
      </c>
      <c r="Q25" s="21">
        <v>13639</v>
      </c>
      <c r="R25" s="21">
        <v>365</v>
      </c>
      <c r="S25" s="21">
        <v>1081</v>
      </c>
    </row>
    <row r="26" spans="1:19" ht="21.95" customHeight="1" thickBot="1" x14ac:dyDescent="0.3">
      <c r="A26" s="8" t="s">
        <v>50</v>
      </c>
      <c r="B26" s="18">
        <v>20</v>
      </c>
      <c r="C26" s="22" t="s">
        <v>17</v>
      </c>
      <c r="D26" s="16">
        <v>1020</v>
      </c>
      <c r="E26" s="21">
        <v>12</v>
      </c>
      <c r="F26" s="21">
        <v>503</v>
      </c>
      <c r="G26" s="21">
        <v>345</v>
      </c>
      <c r="H26" s="21">
        <v>13931</v>
      </c>
      <c r="I26" s="21">
        <v>4800</v>
      </c>
      <c r="J26" s="21">
        <v>5413</v>
      </c>
      <c r="K26" s="21">
        <v>334</v>
      </c>
      <c r="L26" s="21">
        <f t="shared" si="0"/>
        <v>10547</v>
      </c>
      <c r="M26" s="23">
        <f t="shared" si="1"/>
        <v>75.708850764482094</v>
      </c>
      <c r="N26" s="21">
        <v>3036</v>
      </c>
      <c r="O26" s="21">
        <v>95</v>
      </c>
      <c r="P26" s="21">
        <v>7871</v>
      </c>
      <c r="Q26" s="21">
        <v>12109</v>
      </c>
      <c r="R26" s="21">
        <v>731</v>
      </c>
      <c r="S26" s="21">
        <v>2198</v>
      </c>
    </row>
    <row r="27" spans="1:19" ht="21.95" customHeight="1" thickBot="1" x14ac:dyDescent="0.3">
      <c r="A27" s="8" t="s">
        <v>44</v>
      </c>
      <c r="B27" s="18">
        <v>21</v>
      </c>
      <c r="C27" s="22" t="s">
        <v>18</v>
      </c>
      <c r="D27" s="16">
        <v>550</v>
      </c>
      <c r="E27" s="21">
        <v>9</v>
      </c>
      <c r="F27" s="21">
        <v>281</v>
      </c>
      <c r="G27" s="21">
        <v>235</v>
      </c>
      <c r="H27" s="21">
        <v>7259</v>
      </c>
      <c r="I27" s="21">
        <v>2010</v>
      </c>
      <c r="J27" s="21">
        <v>2978</v>
      </c>
      <c r="K27" s="21">
        <v>221</v>
      </c>
      <c r="L27" s="21">
        <f t="shared" si="0"/>
        <v>5209</v>
      </c>
      <c r="M27" s="23">
        <f t="shared" si="1"/>
        <v>71.759195481471266</v>
      </c>
      <c r="N27" s="21">
        <v>2326</v>
      </c>
      <c r="O27" s="21">
        <v>504</v>
      </c>
      <c r="P27" s="21">
        <v>3989</v>
      </c>
      <c r="Q27" s="21">
        <v>6565</v>
      </c>
      <c r="R27" s="21">
        <v>57</v>
      </c>
      <c r="S27" s="21">
        <v>383</v>
      </c>
    </row>
    <row r="28" spans="1:19" ht="21.95" customHeight="1" thickBot="1" x14ac:dyDescent="0.3">
      <c r="A28" s="9" t="s">
        <v>44</v>
      </c>
      <c r="B28" s="18">
        <v>22</v>
      </c>
      <c r="C28" s="22" t="s">
        <v>19</v>
      </c>
      <c r="D28" s="16">
        <v>1100</v>
      </c>
      <c r="E28" s="21">
        <v>10</v>
      </c>
      <c r="F28" s="21">
        <v>329</v>
      </c>
      <c r="G28" s="21">
        <v>291</v>
      </c>
      <c r="H28" s="21">
        <v>9580</v>
      </c>
      <c r="I28" s="21">
        <v>3622</v>
      </c>
      <c r="J28" s="21">
        <v>3268</v>
      </c>
      <c r="K28" s="21">
        <v>170</v>
      </c>
      <c r="L28" s="21">
        <f t="shared" si="0"/>
        <v>7060</v>
      </c>
      <c r="M28" s="23">
        <f t="shared" si="1"/>
        <v>73.695198329853866</v>
      </c>
      <c r="N28" s="21">
        <v>3169</v>
      </c>
      <c r="O28" s="21">
        <v>30</v>
      </c>
      <c r="P28" s="21">
        <v>4089</v>
      </c>
      <c r="Q28" s="21">
        <v>9022</v>
      </c>
      <c r="R28" s="21">
        <v>482</v>
      </c>
      <c r="S28" s="21">
        <v>1810</v>
      </c>
    </row>
    <row r="29" spans="1:19" ht="21.75" customHeight="1" thickBot="1" x14ac:dyDescent="0.3">
      <c r="A29" s="8" t="s">
        <v>50</v>
      </c>
      <c r="B29" s="18">
        <v>23</v>
      </c>
      <c r="C29" s="22" t="s">
        <v>20</v>
      </c>
      <c r="D29" s="16">
        <v>1050</v>
      </c>
      <c r="E29" s="21">
        <v>7</v>
      </c>
      <c r="F29" s="21">
        <v>433</v>
      </c>
      <c r="G29" s="21">
        <v>148</v>
      </c>
      <c r="H29" s="21">
        <v>12108</v>
      </c>
      <c r="I29" s="21">
        <v>4096</v>
      </c>
      <c r="J29" s="21">
        <v>4387</v>
      </c>
      <c r="K29" s="21">
        <v>709</v>
      </c>
      <c r="L29" s="21">
        <f t="shared" si="0"/>
        <v>9192</v>
      </c>
      <c r="M29" s="23">
        <f t="shared" si="1"/>
        <v>75.916749256689798</v>
      </c>
      <c r="N29" s="21">
        <v>2352</v>
      </c>
      <c r="O29" s="21">
        <v>3550</v>
      </c>
      <c r="P29" s="21">
        <v>5301</v>
      </c>
      <c r="Q29" s="21">
        <v>10756</v>
      </c>
      <c r="R29" s="21">
        <v>154</v>
      </c>
      <c r="S29" s="21">
        <v>751</v>
      </c>
    </row>
    <row r="30" spans="1:19" ht="21.95" customHeight="1" thickBot="1" x14ac:dyDescent="0.3">
      <c r="A30" s="8" t="s">
        <v>45</v>
      </c>
      <c r="B30" s="18">
        <v>24</v>
      </c>
      <c r="C30" s="22" t="s">
        <v>21</v>
      </c>
      <c r="D30" s="16">
        <v>1000</v>
      </c>
      <c r="E30" s="21">
        <v>8</v>
      </c>
      <c r="F30" s="21">
        <v>494</v>
      </c>
      <c r="G30" s="21">
        <v>191</v>
      </c>
      <c r="H30" s="21">
        <v>14190</v>
      </c>
      <c r="I30" s="21">
        <v>5318</v>
      </c>
      <c r="J30" s="21">
        <v>4803</v>
      </c>
      <c r="K30" s="21">
        <v>657</v>
      </c>
      <c r="L30" s="21">
        <f t="shared" si="0"/>
        <v>10778</v>
      </c>
      <c r="M30" s="23">
        <f t="shared" si="1"/>
        <v>75.954897815362926</v>
      </c>
      <c r="N30" s="21">
        <v>600</v>
      </c>
      <c r="O30" s="21">
        <v>7782</v>
      </c>
      <c r="P30" s="21">
        <v>1403</v>
      </c>
      <c r="Q30" s="21">
        <v>12173</v>
      </c>
      <c r="R30" s="21">
        <v>1211</v>
      </c>
      <c r="S30" s="21">
        <v>3194</v>
      </c>
    </row>
    <row r="31" spans="1:19" ht="21.95" customHeight="1" thickBot="1" x14ac:dyDescent="0.3">
      <c r="A31" s="9" t="s">
        <v>44</v>
      </c>
      <c r="B31" s="18">
        <v>25</v>
      </c>
      <c r="C31" s="22" t="s">
        <v>22</v>
      </c>
      <c r="D31" s="16">
        <v>1100</v>
      </c>
      <c r="E31" s="21">
        <v>14</v>
      </c>
      <c r="F31" s="21">
        <v>471</v>
      </c>
      <c r="G31" s="21">
        <v>372</v>
      </c>
      <c r="H31" s="21">
        <v>13009</v>
      </c>
      <c r="I31" s="21">
        <v>3984</v>
      </c>
      <c r="J31" s="21">
        <v>5070</v>
      </c>
      <c r="K31" s="21">
        <v>81</v>
      </c>
      <c r="L31" s="21">
        <f t="shared" si="0"/>
        <v>9135</v>
      </c>
      <c r="M31" s="23">
        <f t="shared" si="1"/>
        <v>70.220616496271816</v>
      </c>
      <c r="N31" s="21">
        <v>3753</v>
      </c>
      <c r="O31" s="21">
        <v>182</v>
      </c>
      <c r="P31" s="21">
        <v>7873</v>
      </c>
      <c r="Q31" s="21">
        <v>11656</v>
      </c>
      <c r="R31" s="21">
        <v>308</v>
      </c>
      <c r="S31" s="21">
        <v>893</v>
      </c>
    </row>
    <row r="32" spans="1:19" ht="21.95" customHeight="1" thickBot="1" x14ac:dyDescent="0.3">
      <c r="A32" s="8" t="s">
        <v>45</v>
      </c>
      <c r="B32" s="18">
        <v>26</v>
      </c>
      <c r="C32" s="22" t="s">
        <v>25</v>
      </c>
      <c r="D32" s="16">
        <v>950</v>
      </c>
      <c r="E32" s="21">
        <v>7</v>
      </c>
      <c r="F32" s="21">
        <v>340</v>
      </c>
      <c r="G32" s="21">
        <v>215</v>
      </c>
      <c r="H32" s="21">
        <v>9614</v>
      </c>
      <c r="I32" s="21">
        <v>3102</v>
      </c>
      <c r="J32" s="21">
        <v>3712</v>
      </c>
      <c r="K32" s="21">
        <v>145</v>
      </c>
      <c r="L32" s="21">
        <f t="shared" si="0"/>
        <v>6959</v>
      </c>
      <c r="M32" s="23">
        <f t="shared" si="1"/>
        <v>72.384023299355107</v>
      </c>
      <c r="N32" s="21">
        <v>45</v>
      </c>
      <c r="O32" s="21">
        <v>9366</v>
      </c>
      <c r="P32" s="21">
        <v>115</v>
      </c>
      <c r="Q32" s="21">
        <v>8426</v>
      </c>
      <c r="R32" s="21">
        <v>29</v>
      </c>
      <c r="S32" s="21">
        <v>59</v>
      </c>
    </row>
    <row r="33" spans="1:19" ht="21.95" customHeight="1" thickBot="1" x14ac:dyDescent="0.3">
      <c r="A33" s="8" t="s">
        <v>45</v>
      </c>
      <c r="B33" s="18">
        <v>27</v>
      </c>
      <c r="C33" s="22" t="s">
        <v>23</v>
      </c>
      <c r="D33" s="16">
        <v>1000</v>
      </c>
      <c r="E33" s="21">
        <v>8</v>
      </c>
      <c r="F33" s="21">
        <v>407</v>
      </c>
      <c r="G33" s="21">
        <v>245</v>
      </c>
      <c r="H33" s="21">
        <v>13417</v>
      </c>
      <c r="I33" s="21">
        <v>4115</v>
      </c>
      <c r="J33" s="21">
        <v>5480</v>
      </c>
      <c r="K33" s="21">
        <v>275</v>
      </c>
      <c r="L33" s="21">
        <f t="shared" si="0"/>
        <v>9870</v>
      </c>
      <c r="M33" s="23">
        <f t="shared" si="1"/>
        <v>73.563389729447721</v>
      </c>
      <c r="N33" s="21">
        <v>890</v>
      </c>
      <c r="O33" s="21">
        <v>4373</v>
      </c>
      <c r="P33" s="21">
        <v>1671</v>
      </c>
      <c r="Q33" s="21">
        <v>12393</v>
      </c>
      <c r="R33" s="21">
        <v>753</v>
      </c>
      <c r="S33" s="21">
        <v>5730</v>
      </c>
    </row>
    <row r="34" spans="1:19" ht="21.95" customHeight="1" thickBot="1" x14ac:dyDescent="0.3">
      <c r="A34" s="9" t="s">
        <v>45</v>
      </c>
      <c r="B34" s="18">
        <v>28</v>
      </c>
      <c r="C34" s="22" t="s">
        <v>24</v>
      </c>
      <c r="D34" s="16">
        <v>1000</v>
      </c>
      <c r="E34" s="21">
        <v>9</v>
      </c>
      <c r="F34" s="21">
        <v>449</v>
      </c>
      <c r="G34" s="21">
        <v>263</v>
      </c>
      <c r="H34" s="21">
        <v>13160</v>
      </c>
      <c r="I34" s="21">
        <v>4497</v>
      </c>
      <c r="J34" s="21">
        <v>4853</v>
      </c>
      <c r="K34" s="21">
        <v>650</v>
      </c>
      <c r="L34" s="21">
        <f t="shared" si="0"/>
        <v>10000</v>
      </c>
      <c r="M34" s="23">
        <f t="shared" si="1"/>
        <v>75.987841945288764</v>
      </c>
      <c r="N34" s="21">
        <v>540</v>
      </c>
      <c r="O34" s="21">
        <v>11471</v>
      </c>
      <c r="P34" s="21">
        <v>746</v>
      </c>
      <c r="Q34" s="21">
        <v>10681</v>
      </c>
      <c r="R34" s="21">
        <v>41</v>
      </c>
      <c r="S34" s="21">
        <v>362</v>
      </c>
    </row>
    <row r="35" spans="1:19" s="14" customFormat="1" ht="26.25" customHeight="1" thickBot="1" x14ac:dyDescent="0.25">
      <c r="A35" s="6"/>
      <c r="B35" s="33" t="s">
        <v>26</v>
      </c>
      <c r="C35" s="34"/>
      <c r="D35" s="24">
        <f>SUM(D7:D34)</f>
        <v>28000</v>
      </c>
      <c r="E35" s="12">
        <f t="shared" ref="E35:L35" si="2">SUBTOTAL(9,E7:E34)</f>
        <v>280</v>
      </c>
      <c r="F35" s="12">
        <f t="shared" si="2"/>
        <v>11856</v>
      </c>
      <c r="G35" s="12">
        <f t="shared" si="2"/>
        <v>7821</v>
      </c>
      <c r="H35" s="12">
        <f t="shared" si="2"/>
        <v>345472</v>
      </c>
      <c r="I35" s="12">
        <f t="shared" si="2"/>
        <v>120104</v>
      </c>
      <c r="J35" s="12">
        <f t="shared" si="2"/>
        <v>129361</v>
      </c>
      <c r="K35" s="12">
        <f t="shared" si="2"/>
        <v>10096</v>
      </c>
      <c r="L35" s="12">
        <f t="shared" si="2"/>
        <v>259561</v>
      </c>
      <c r="M35" s="13">
        <f>SUM(L35/H35)*100</f>
        <v>75.132282789922186</v>
      </c>
      <c r="N35" s="12">
        <f t="shared" ref="N35:S35" si="3">SUBTOTAL(9,N7:N34)</f>
        <v>55175</v>
      </c>
      <c r="O35" s="12">
        <f t="shared" si="3"/>
        <v>101157</v>
      </c>
      <c r="P35" s="12">
        <f t="shared" si="3"/>
        <v>124668</v>
      </c>
      <c r="Q35" s="12">
        <f t="shared" si="3"/>
        <v>302311</v>
      </c>
      <c r="R35" s="12">
        <f t="shared" si="3"/>
        <v>16576</v>
      </c>
      <c r="S35" s="12">
        <f t="shared" si="3"/>
        <v>47896</v>
      </c>
    </row>
    <row r="36" spans="1:19" s="4" customFormat="1" ht="35.25" customHeight="1" x14ac:dyDescent="0.25">
      <c r="A36" s="3"/>
      <c r="B36" s="30" t="s">
        <v>27</v>
      </c>
      <c r="C36" s="30"/>
      <c r="D36" s="30"/>
      <c r="E36" s="17"/>
      <c r="F36" s="15"/>
      <c r="G36" s="17">
        <f>(G35/D35*100)</f>
        <v>27.932142857142857</v>
      </c>
      <c r="H36" s="16"/>
      <c r="I36" s="17">
        <f>(I35/H35*100)</f>
        <v>34.765190811411635</v>
      </c>
      <c r="J36" s="17">
        <f>(J35/H35*100)</f>
        <v>37.444713319748061</v>
      </c>
      <c r="K36" s="17">
        <f>(K35/H35*100)</f>
        <v>2.9223786587625047</v>
      </c>
      <c r="L36" s="17">
        <f>(L35/H35*100)</f>
        <v>75.132282789922186</v>
      </c>
      <c r="M36" s="18"/>
      <c r="N36" s="17">
        <f>(N35/H35*100)</f>
        <v>15.970903575398296</v>
      </c>
      <c r="O36" s="17">
        <f>(O35/H35*100)</f>
        <v>29.280810022230458</v>
      </c>
      <c r="P36" s="17">
        <f>(P35/H35*100)</f>
        <v>36.086281956280104</v>
      </c>
      <c r="Q36" s="17">
        <f>(Q35/H35*100)</f>
        <v>87.506657558354945</v>
      </c>
      <c r="R36" s="17">
        <f>(R35/H35*100)</f>
        <v>4.7980733605038903</v>
      </c>
      <c r="S36" s="17">
        <f>(S35/H35*100)</f>
        <v>13.863931085587256</v>
      </c>
    </row>
    <row r="38" spans="1:19" ht="15.75" x14ac:dyDescent="0.25">
      <c r="C38" s="25" t="s">
        <v>53</v>
      </c>
    </row>
  </sheetData>
  <autoFilter ref="A6:S36" xr:uid="{00000000-0009-0000-0000-000000000000}"/>
  <mergeCells count="15">
    <mergeCell ref="B36:D36"/>
    <mergeCell ref="A4:A5"/>
    <mergeCell ref="E4:E5"/>
    <mergeCell ref="F4:F5"/>
    <mergeCell ref="D4:D5"/>
    <mergeCell ref="B35:C35"/>
    <mergeCell ref="B1:S1"/>
    <mergeCell ref="B2:S2"/>
    <mergeCell ref="C4:C5"/>
    <mergeCell ref="G4:G5"/>
    <mergeCell ref="H4:H5"/>
    <mergeCell ref="B4:B5"/>
    <mergeCell ref="I4:L4"/>
    <mergeCell ref="M4:M5"/>
    <mergeCell ref="N4:S4"/>
  </mergeCells>
  <printOptions horizontalCentered="1" verticalCentered="1"/>
  <pageMargins left="0.39370078740157483" right="0.39370078740157483" top="0.68" bottom="0.70866141732283472" header="0" footer="0"/>
  <pageSetup paperSize="9" scale="54" orientation="landscape" r:id="rId1"/>
  <headerFooter alignWithMargins="0"/>
  <ignoredErrors>
    <ignoredError sqref="L7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Annx.</vt:lpstr>
      <vt:lpstr>Annx.!Print_Area</vt:lpstr>
      <vt:lpstr>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Savan Manilal Patel</cp:lastModifiedBy>
  <cp:lastPrinted>2022-08-25T08:03:39Z</cp:lastPrinted>
  <dcterms:created xsi:type="dcterms:W3CDTF">2014-10-13T08:37:09Z</dcterms:created>
  <dcterms:modified xsi:type="dcterms:W3CDTF">2025-08-13T13:13:01Z</dcterms:modified>
</cp:coreProperties>
</file>